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<sst xmlns="http://schemas.openxmlformats.org/spreadsheetml/2006/main" count="52" uniqueCount="50">
  <si>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</si>
  <si>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</si>
  <si>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</si>
  <si>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</si>
  <si>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</si>
  <si>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</si>
  <si>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</si>
  <si>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</si>
  <si>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</si>
  <si>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</si>
  <si>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</si>
  <si>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</si>
  <si>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</si>
  <si>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</si>
  <si>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</si>
  <si>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</si>
  <si>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</si>
  <si>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</si>
  <si>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</si>
  <si>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</si>
  <si>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</si>
  <si>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</si>
  <si>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</si>
  <si>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</si>
  <si>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</si>
  <si>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</si>
  <si>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</si>
  <si>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</si>
  <si>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</si>
  <si>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</si>
  <si>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</si>
  <si>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</si>
  <si>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</si>
  <si>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</si>
  <si>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</si>
  <si>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</si>
  <si>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</si>
  <si>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</si>
  <si>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De Enero 1 a Marzo 31 de 2019</t>
  </si>
  <si>
    <t>EBITDA AJUSTADO</t>
  </si>
  <si>
    <t>AJUSTED EBITDA</t>
  </si>
  <si>
    <t>From January 1st  to March 31st, 2019</t>
  </si>
  <si>
    <t>Plus (minus) debits (credits) due to operations that do not impact cash</t>
  </si>
  <si>
    <t>Taxes in cash</t>
  </si>
  <si>
    <t>OPERATING CASH FLOW</t>
  </si>
  <si>
    <t>Impact from exchange rate changes</t>
  </si>
  <si>
    <t>Arrendamientos pagados*</t>
  </si>
  <si>
    <t>*Aplicación de la nueva norma de arrendamientos IFRS 16</t>
  </si>
  <si>
    <t>Leases Paid *</t>
  </si>
  <si>
    <t>*Application of the new Norm IFRS 16: Leases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</si>
</sst>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320117.538385418</v>
      </c>
      <c r="D10" s="13"/>
      <c r="E10" s="5"/>
      <c r="F10" s="5"/>
      <c r="G10" s="5"/>
      <c r="H10" s="10"/>
      <c r="I10" s="11"/>
      <c r="J10" s="11"/>
    </row>
    <row r="11" spans="2:7" ht="15">
      <c r="B11" s="5" t="s">
        <v>46</v>
      </c>
      <c r="C11" s="17">
        <v>-37022.340170990145</v>
      </c>
      <c r="D11" s="17"/>
      <c r="F11" s="5"/>
      <c r="G11" s="5"/>
    </row>
    <row r="12" spans="2:7" ht="15">
      <c r="B12" s="2" t="s">
        <v>39</v>
      </c>
      <c r="C12" s="18">
        <f>+C10+C11+1</f>
        <v>283096.19821442786</v>
      </c>
      <c r="D12" s="17"/>
      <c r="E12" s="5"/>
      <c r="F12" s="5"/>
      <c r="G12" s="5"/>
    </row>
    <row r="13" spans="2:10" ht="15">
      <c r="B13" s="12"/>
      <c r="C13" s="13"/>
      <c r="D13" s="13"/>
      <c r="E13" s="5"/>
      <c r="F13" s="5"/>
      <c r="G13" s="5"/>
      <c r="H13" s="10"/>
      <c r="I13" s="11"/>
      <c r="J13" s="11"/>
    </row>
    <row r="14" spans="2:4" s="25" customFormat="1" ht="15">
      <c r="B14" s="12" t="s">
        <v>30</v>
      </c>
      <c r="C14" s="13">
        <v>3049.41315025</v>
      </c>
      <c r="D14" s="23"/>
    </row>
    <row r="15" spans="2:4" s="25" customFormat="1" ht="15">
      <c r="B15" s="12"/>
      <c r="C15" s="13"/>
      <c r="D15" s="23"/>
    </row>
    <row r="16" spans="2:7" ht="15">
      <c r="B16" s="2" t="s">
        <v>5</v>
      </c>
      <c r="C16" s="28">
        <v>-327139.25532184064</v>
      </c>
      <c r="D16" s="17"/>
      <c r="E16" s="17"/>
      <c r="F16" s="5"/>
      <c r="G16" s="5"/>
    </row>
    <row r="17" spans="3:7" ht="15">
      <c r="C17" s="17"/>
      <c r="D17" s="17"/>
      <c r="E17" s="5"/>
      <c r="F17" s="5"/>
      <c r="G17" s="5"/>
    </row>
    <row r="18" spans="2:7" ht="15">
      <c r="B18" s="2" t="s">
        <v>2</v>
      </c>
      <c r="C18" s="18">
        <f>SUM(C19:C21)</f>
        <v>-36180.80217399</v>
      </c>
      <c r="D18" s="18"/>
      <c r="E18" s="5"/>
      <c r="F18" s="5"/>
      <c r="G18" s="5"/>
    </row>
    <row r="19" spans="2:7" ht="15">
      <c r="B19" s="19" t="s">
        <v>6</v>
      </c>
      <c r="C19" s="13">
        <v>171.45219222</v>
      </c>
      <c r="D19" s="17"/>
      <c r="E19" s="5"/>
      <c r="F19" s="5"/>
      <c r="G19" s="5"/>
    </row>
    <row r="20" spans="2:7" ht="15">
      <c r="B20" s="19" t="s">
        <v>7</v>
      </c>
      <c r="C20" s="13">
        <v>-36352.25436621</v>
      </c>
      <c r="D20" s="17"/>
      <c r="E20" s="5"/>
      <c r="F20" s="5"/>
      <c r="G20" s="5"/>
    </row>
    <row r="21" spans="2:7" ht="15" hidden="1">
      <c r="B21" s="19" t="s">
        <v>34</v>
      </c>
      <c r="C21" s="13"/>
      <c r="D21" s="17"/>
      <c r="E21" s="5"/>
      <c r="F21" s="5"/>
      <c r="G21" s="5"/>
    </row>
    <row r="22" spans="2:7" ht="15">
      <c r="B22" s="2"/>
      <c r="C22" s="18"/>
      <c r="D22" s="17"/>
      <c r="E22" s="5"/>
      <c r="F22" s="5"/>
      <c r="G22" s="5"/>
    </row>
    <row r="23" spans="2:7" ht="15">
      <c r="B23" s="2" t="s">
        <v>8</v>
      </c>
      <c r="C23" s="18">
        <f>SUM(C24:C25)</f>
        <v>-28735.008605719984</v>
      </c>
      <c r="D23" s="18"/>
      <c r="E23" s="5"/>
      <c r="F23" s="5"/>
      <c r="G23" s="5"/>
    </row>
    <row r="24" spans="2:7" ht="15">
      <c r="B24" s="12" t="s">
        <v>3</v>
      </c>
      <c r="C24" s="13">
        <v>-28735.008605719984</v>
      </c>
      <c r="D24" s="17"/>
      <c r="E24" s="5"/>
      <c r="F24" s="5"/>
      <c r="G24" s="5"/>
    </row>
    <row r="25" spans="2:7" ht="15" hidden="1">
      <c r="B25" s="14" t="s">
        <v>4</v>
      </c>
      <c r="C25" s="15">
        <v>0</v>
      </c>
      <c r="D25" s="24"/>
      <c r="E25" s="5"/>
      <c r="F25" s="5"/>
      <c r="G25" s="5"/>
    </row>
    <row r="26" spans="2:7" ht="15">
      <c r="B26" s="2" t="s">
        <v>9</v>
      </c>
      <c r="C26" s="18">
        <f>+C10+C16+C18+C23+C14+C11</f>
        <v>-105910.45473687275</v>
      </c>
      <c r="D26" s="18"/>
      <c r="E26" s="17"/>
      <c r="F26" s="5"/>
      <c r="G26" s="5"/>
    </row>
    <row r="27" spans="2:7" ht="15">
      <c r="B27" s="5" t="s">
        <v>10</v>
      </c>
      <c r="C27" s="13">
        <v>26584.237943940003</v>
      </c>
      <c r="D27" s="17"/>
      <c r="E27" s="5"/>
      <c r="F27" s="5"/>
      <c r="G27" s="5"/>
    </row>
    <row r="28" spans="2:7" ht="15">
      <c r="B28" s="5" t="s">
        <v>11</v>
      </c>
      <c r="C28" s="13">
        <v>26194.203071400007</v>
      </c>
      <c r="D28" s="17"/>
      <c r="E28" s="17"/>
      <c r="F28" s="5"/>
      <c r="G28" s="5"/>
    </row>
    <row r="29" spans="2:7" ht="15">
      <c r="B29" s="2" t="s">
        <v>12</v>
      </c>
      <c r="C29" s="18">
        <f>SUM(C26:C28)</f>
        <v>-53132.013721532734</v>
      </c>
      <c r="D29" s="18"/>
      <c r="E29" s="5"/>
      <c r="F29" s="5"/>
      <c r="G29" s="5"/>
    </row>
    <row r="30" spans="2:7" ht="15">
      <c r="B30" s="12" t="s">
        <v>33</v>
      </c>
      <c r="C30" s="13">
        <v>-2859.532099973687</v>
      </c>
      <c r="D30" s="17"/>
      <c r="E30" s="5"/>
      <c r="F30" s="5"/>
      <c r="G30" s="5"/>
    </row>
    <row r="31" spans="2:7" ht="15">
      <c r="B31" s="12" t="s">
        <v>31</v>
      </c>
      <c r="C31" s="13">
        <v>-695.89765344</v>
      </c>
      <c r="D31" s="17"/>
      <c r="E31" s="5"/>
      <c r="F31" s="5"/>
      <c r="G31" s="5"/>
    </row>
    <row r="32" spans="2:7" ht="15" hidden="1">
      <c r="B32" s="12" t="s">
        <v>35</v>
      </c>
      <c r="C32" s="13"/>
      <c r="D32" s="17"/>
      <c r="E32" s="5"/>
      <c r="F32" s="5"/>
      <c r="G32" s="5"/>
    </row>
    <row r="33" spans="2:7" ht="15.75" thickBot="1">
      <c r="B33" s="26" t="s">
        <v>13</v>
      </c>
      <c r="C33" s="27">
        <v>347520.06224331976</v>
      </c>
      <c r="D33" s="24"/>
      <c r="E33" s="5"/>
      <c r="F33" s="5"/>
      <c r="G33" s="5"/>
    </row>
    <row r="34" spans="2:7" ht="15.75" thickTop="1">
      <c r="B34" s="2" t="s">
        <v>14</v>
      </c>
      <c r="C34" s="18">
        <f>+C29+C30+C33+C31+C32</f>
        <v>290832.61876837333</v>
      </c>
      <c r="D34" s="18"/>
      <c r="E34" s="5"/>
      <c r="F34" s="5"/>
      <c r="G34" s="5"/>
    </row>
    <row r="35" spans="3:7" ht="15">
      <c r="C35" s="17"/>
      <c r="D35" s="17"/>
      <c r="E35" s="5"/>
      <c r="F35" s="5"/>
      <c r="G35" s="5"/>
    </row>
    <row r="36" spans="2:7" ht="15">
      <c r="B36" s="30" t="s">
        <v>47</v>
      </c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 hidden="1">
      <c r="C38" s="17"/>
      <c r="D38" s="17"/>
      <c r="E38" s="5"/>
      <c r="F38" s="5"/>
      <c r="G38" s="5"/>
    </row>
    <row r="39" spans="2:7" ht="30" hidden="1">
      <c r="B39" s="22" t="s">
        <v>16</v>
      </c>
      <c r="C39" s="17"/>
      <c r="D39" s="17"/>
      <c r="E39" s="5"/>
      <c r="F39" s="5"/>
      <c r="G39" s="5"/>
    </row>
    <row r="40" spans="2:7" ht="45" hidden="1">
      <c r="B40" s="22" t="s">
        <v>17</v>
      </c>
      <c r="C40" s="17"/>
      <c r="D40" s="17"/>
      <c r="E40" s="5"/>
      <c r="F40" s="5"/>
      <c r="G40" s="5"/>
    </row>
    <row r="41" spans="3:7" ht="15" hidden="1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3:7" ht="15">
      <c r="C92" s="17"/>
      <c r="D92" s="17"/>
      <c r="E92" s="5"/>
      <c r="F92" s="5"/>
      <c r="G92" s="5"/>
    </row>
    <row r="93" spans="3:7" ht="15">
      <c r="C93" s="17"/>
      <c r="D93" s="17"/>
      <c r="E93" s="5"/>
      <c r="F93" s="5"/>
      <c r="G93" s="5"/>
    </row>
    <row r="94" spans="3:7" ht="15">
      <c r="C94" s="17"/>
      <c r="D94" s="17"/>
      <c r="E94" s="5"/>
      <c r="F94" s="5"/>
      <c r="G94" s="5"/>
    </row>
    <row r="95" spans="3:7" ht="15">
      <c r="C95" s="17"/>
      <c r="D95" s="17"/>
      <c r="E95" s="5"/>
      <c r="F95" s="5"/>
      <c r="G95" s="5"/>
    </row>
    <row r="96" spans="3:7" ht="15">
      <c r="C96" s="17"/>
      <c r="D96" s="17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8"/>
  <sheetViews>
    <sheetView zoomScaleSheetLayoutView="120" zoomScalePageLayoutView="0" workbookViewId="0" topLeftCell="A4">
      <selection activeCell="B11" sqref="B11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29</v>
      </c>
      <c r="C6" s="7"/>
    </row>
    <row r="7" ht="15">
      <c r="A7" s="8" t="s">
        <v>41</v>
      </c>
    </row>
    <row r="8" ht="15">
      <c r="A8" s="4" t="s">
        <v>18</v>
      </c>
    </row>
    <row r="10" spans="2:4" ht="15">
      <c r="B10" s="16" t="s">
        <v>1</v>
      </c>
      <c r="C10" s="13">
        <f>+'Flujo de caja libre consolidado'!C10</f>
        <v>320117.538385418</v>
      </c>
      <c r="D10" s="29"/>
    </row>
    <row r="11" spans="2:4" ht="15">
      <c r="B11" s="19" t="s">
        <v>48</v>
      </c>
      <c r="C11" s="23">
        <f>+'Flujo de caja libre consolidado'!C11</f>
        <v>-37022.340170990145</v>
      </c>
      <c r="D11" s="29"/>
    </row>
    <row r="12" spans="2:5" ht="15">
      <c r="B12" s="16" t="s">
        <v>40</v>
      </c>
      <c r="C12" s="28">
        <f>+C10+C11+1</f>
        <v>283096.19821442786</v>
      </c>
      <c r="D12" s="29"/>
      <c r="E12" s="29"/>
    </row>
    <row r="13" spans="2:4" ht="15">
      <c r="B13" s="16"/>
      <c r="C13" s="13"/>
      <c r="D13" s="29"/>
    </row>
    <row r="14" spans="2:4" ht="15">
      <c r="B14" s="12" t="s">
        <v>42</v>
      </c>
      <c r="C14" s="23">
        <f>+'Flujo de caja libre consolidado'!C14</f>
        <v>3049.41315025</v>
      </c>
      <c r="D14" s="29"/>
    </row>
    <row r="15" spans="2:4" ht="15">
      <c r="B15" s="12"/>
      <c r="C15" s="23"/>
      <c r="D15" s="29"/>
    </row>
    <row r="16" spans="2:4" ht="15">
      <c r="B16" s="5" t="s">
        <v>19</v>
      </c>
      <c r="C16" s="23">
        <f>+'Flujo de caja libre consolidado'!C16</f>
        <v>-327139.25532184064</v>
      </c>
      <c r="D16" s="29"/>
    </row>
    <row r="17" spans="3:4" ht="15">
      <c r="C17" s="17"/>
      <c r="D17" s="29"/>
    </row>
    <row r="18" spans="2:4" ht="15">
      <c r="B18" s="2" t="s">
        <v>2</v>
      </c>
      <c r="C18" s="18">
        <f>SUM(C19:C21)</f>
        <v>-36180.80217399</v>
      </c>
      <c r="D18" s="29"/>
    </row>
    <row r="19" spans="2:4" ht="15">
      <c r="B19" s="19" t="s">
        <v>20</v>
      </c>
      <c r="C19" s="23">
        <f>+'Flujo de caja libre consolidado'!C19</f>
        <v>171.45219222</v>
      </c>
      <c r="D19" s="29"/>
    </row>
    <row r="20" spans="2:4" ht="15">
      <c r="B20" s="19" t="s">
        <v>21</v>
      </c>
      <c r="C20" s="23">
        <f>+'Flujo de caja libre consolidado'!C20</f>
        <v>-36352.25436621</v>
      </c>
      <c r="D20" s="29"/>
    </row>
    <row r="21" spans="2:4" ht="15" hidden="1">
      <c r="B21" s="19" t="s">
        <v>36</v>
      </c>
      <c r="C21" s="23">
        <f>+'Flujo de caja libre consolidado'!C21</f>
        <v>0</v>
      </c>
      <c r="D21" s="29"/>
    </row>
    <row r="22" spans="2:4" ht="15">
      <c r="B22" s="19"/>
      <c r="C22" s="23"/>
      <c r="D22" s="29"/>
    </row>
    <row r="23" spans="2:4" ht="15">
      <c r="B23" s="2" t="s">
        <v>43</v>
      </c>
      <c r="C23" s="18">
        <f>SUM(C24:C25)</f>
        <v>-28735.008605719984</v>
      </c>
      <c r="D23" s="29"/>
    </row>
    <row r="24" spans="2:4" ht="15">
      <c r="B24" s="12" t="s">
        <v>22</v>
      </c>
      <c r="C24" s="23">
        <f>+'Flujo de caja libre consolidado'!C24</f>
        <v>-28735.008605719984</v>
      </c>
      <c r="D24" s="29"/>
    </row>
    <row r="25" spans="2:4" ht="15" hidden="1">
      <c r="B25" s="14" t="s">
        <v>23</v>
      </c>
      <c r="C25" s="15">
        <f>+'Flujo de caja libre consolidado'!C25</f>
        <v>0</v>
      </c>
      <c r="D25" s="29"/>
    </row>
    <row r="26" spans="2:4" ht="15">
      <c r="B26" s="2" t="s">
        <v>44</v>
      </c>
      <c r="C26" s="18">
        <f>+C10+C16+C18+C23+C14+C11</f>
        <v>-105910.45473687275</v>
      </c>
      <c r="D26" s="29"/>
    </row>
    <row r="27" spans="2:4" ht="15">
      <c r="B27" s="5" t="s">
        <v>24</v>
      </c>
      <c r="C27" s="23">
        <f>+'Flujo de caja libre consolidado'!C27</f>
        <v>26584.237943940003</v>
      </c>
      <c r="D27" s="29"/>
    </row>
    <row r="28" spans="2:4" ht="15">
      <c r="B28" s="5" t="s">
        <v>25</v>
      </c>
      <c r="C28" s="23">
        <f>+'Flujo de caja libre consolidado'!C28</f>
        <v>26194.203071400007</v>
      </c>
      <c r="D28" s="29"/>
    </row>
    <row r="29" spans="2:4" ht="15">
      <c r="B29" s="2" t="s">
        <v>26</v>
      </c>
      <c r="C29" s="18">
        <f>SUM(C26:C28)</f>
        <v>-53132.013721532734</v>
      </c>
      <c r="D29" s="29"/>
    </row>
    <row r="30" spans="2:4" ht="15">
      <c r="B30" s="12" t="s">
        <v>45</v>
      </c>
      <c r="C30" s="23">
        <f>+'Flujo de caja libre consolidado'!C30</f>
        <v>-2859.532099973687</v>
      </c>
      <c r="D30" s="29"/>
    </row>
    <row r="31" spans="2:4" ht="15">
      <c r="B31" s="19" t="s">
        <v>32</v>
      </c>
      <c r="C31" s="23">
        <f>+'Flujo de caja libre consolidado'!C31</f>
        <v>-695.89765344</v>
      </c>
      <c r="D31" s="29"/>
    </row>
    <row r="32" spans="2:4" ht="15" hidden="1">
      <c r="B32" s="19" t="s">
        <v>37</v>
      </c>
      <c r="C32" s="23">
        <f>+'Flujo de caja libre consolidado'!C32</f>
        <v>0</v>
      </c>
      <c r="D32" s="29"/>
    </row>
    <row r="33" spans="2:4" ht="15.75" thickBot="1">
      <c r="B33" s="20" t="s">
        <v>27</v>
      </c>
      <c r="C33" s="21">
        <f>+'Flujo de caja libre consolidado'!C33</f>
        <v>347520.06224331976</v>
      </c>
      <c r="D33" s="29"/>
    </row>
    <row r="34" spans="2:4" ht="15.75" thickTop="1">
      <c r="B34" s="2" t="s">
        <v>28</v>
      </c>
      <c r="C34" s="18">
        <f>+C29+C30+C33+C31+C32</f>
        <v>290832.61876837333</v>
      </c>
      <c r="D34" s="29"/>
    </row>
    <row r="36" ht="15">
      <c r="B36" s="30" t="s">
        <v>49</v>
      </c>
    </row>
    <row r="37" ht="15">
      <c r="B37" s="12"/>
    </row>
    <row r="38" ht="15">
      <c r="B38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2019-04-25T18:44:49Z</dcterms:modified>
  <cp:category/>
  <cp:version/>
  <cp:contentType/>
  <cp:contentStatus/>
</cp:coreProperties>
</file>