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externalReferences>
    <externalReference r:id="rId5"/>
    <externalReference r:id="rId6"/>
  </externalReference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<sst xmlns="http://schemas.openxmlformats.org/spreadsheetml/2006/main" count="48" uniqueCount="46">
  <si>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</si>
  <si>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</si>
  <si>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</si>
  <si>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</si>
  <si>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</si>
  <si>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</si>
  <si>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</si>
  <si>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</si>
  <si>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</si>
  <si>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</si>
  <si>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</si>
  <si>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</si>
  <si>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</si>
  <si>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</si>
  <si>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</si>
  <si>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</si>
  <si>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</si>
  <si>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</si>
  <si>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</si>
  <si>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</si>
  <si>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</si>
  <si>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</si>
  <si>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</si>
  <si>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</si>
  <si>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</si>
  <si>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</si>
  <si>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</si>
  <si>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</si>
  <si>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</si>
  <si>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</si>
  <si>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</si>
  <si>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</si>
  <si>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</si>
  <si>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</si>
  <si>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</si>
  <si>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</si>
  <si>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</si>
  <si>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</si>
  <si>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</si>
  <si>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</si>
  <si>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</si>
  <si>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</si>
  <si>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</si>
  <si>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</si>
  <si>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Marzo 31 de 2016</t>
  </si>
  <si>
    <t>From January 1st  to March 31th, 2016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</si>
</sst>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\ #,##0_);\(#,##0\)"/>
    <numFmt numFmtId="174" formatCode="#,##0;\(#,##0\)"/>
    <numFmt numFmtId="175" formatCode="&quot;$&quot;\ \ \ \ \ \ \ #,##0;&quot;$&quot;\ \ \ \ \ \ \ \ \ \ \(#,##0\)"/>
    <numFmt numFmtId="176" formatCode="_(* #,##0.0_);_(* \(#,##0.0\);_(* &quot;-&quot;??_);_(@_)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3" applyFont="1" applyFill="1">
      <alignment/>
      <protection/>
    </xf>
    <xf numFmtId="0" fontId="40" fillId="33" borderId="0" xfId="53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6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6" applyFont="1" applyFill="1" applyBorder="1">
      <alignment/>
      <protection/>
    </xf>
    <xf numFmtId="0" fontId="40" fillId="33" borderId="0" xfId="57" applyFont="1" applyFill="1">
      <alignment/>
      <protection/>
    </xf>
    <xf numFmtId="0" fontId="40" fillId="33" borderId="0" xfId="57" applyFont="1" applyFill="1" applyBorder="1">
      <alignment/>
      <protection/>
    </xf>
    <xf numFmtId="0" fontId="41" fillId="33" borderId="0" xfId="57" applyFont="1" applyFill="1" applyBorder="1">
      <alignment/>
      <protection/>
    </xf>
    <xf numFmtId="49" fontId="41" fillId="34" borderId="0" xfId="56" applyNumberFormat="1" applyFont="1" applyFill="1" applyBorder="1" applyAlignment="1">
      <alignment horizontal="left"/>
      <protection/>
    </xf>
    <xf numFmtId="37" fontId="41" fillId="33" borderId="0" xfId="46" applyNumberFormat="1" applyFont="1" applyFill="1" applyAlignment="1">
      <alignment/>
    </xf>
    <xf numFmtId="49" fontId="41" fillId="34" borderId="10" xfId="56" applyNumberFormat="1" applyFont="1" applyFill="1" applyBorder="1" applyAlignment="1">
      <alignment horizontal="left"/>
      <protection/>
    </xf>
    <xf numFmtId="37" fontId="41" fillId="33" borderId="10" xfId="46" applyNumberFormat="1" applyFont="1" applyFill="1" applyBorder="1" applyAlignment="1">
      <alignment/>
    </xf>
    <xf numFmtId="49" fontId="40" fillId="34" borderId="0" xfId="56" applyNumberFormat="1" applyFont="1" applyFill="1" applyBorder="1" applyAlignment="1">
      <alignment horizontal="left"/>
      <protection/>
    </xf>
    <xf numFmtId="37" fontId="40" fillId="33" borderId="0" xfId="46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6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6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6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CION\Financiero\A&#209;O%202015\DICIEMBRE\Definitivo\201600224%20C_EFH30_Flujo_Caja_Libre_M_CONSv2%20MATRIZ%20COMPLETA.A&#241;o%202015%20NIIF%20definitivo%20env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420%20C_EFH30_Flujo_Caja_Libre_M_CONSv2%20MATRIZ%20COMPLETA.A&#241;o%202016%20NIIF%20Marzo%20env&#23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  <sheetDataSet>
      <sheetData sheetId="0">
        <row r="9">
          <cell r="E9">
            <v>280994.8910410202</v>
          </cell>
        </row>
        <row r="10">
          <cell r="E10">
            <v>7265.855309819999</v>
          </cell>
        </row>
        <row r="18">
          <cell r="E18">
            <v>-171585.91017198973</v>
          </cell>
        </row>
        <row r="32">
          <cell r="E32">
            <v>1469.7877019400003</v>
          </cell>
        </row>
        <row r="35">
          <cell r="E35">
            <v>-56320.26953055</v>
          </cell>
        </row>
        <row r="48">
          <cell r="E48">
            <v>-164.01428275</v>
          </cell>
        </row>
        <row r="53">
          <cell r="E53">
            <v>-38190.41011210001</v>
          </cell>
        </row>
        <row r="57">
          <cell r="E57">
            <v>0</v>
          </cell>
        </row>
        <row r="59">
          <cell r="E59">
            <v>5611.1390157800015</v>
          </cell>
        </row>
        <row r="71">
          <cell r="E71">
            <v>-6454.134751610025</v>
          </cell>
        </row>
        <row r="83">
          <cell r="E83">
            <v>-10393.850078410003</v>
          </cell>
        </row>
        <row r="84">
          <cell r="E84">
            <v>-946.3422736598377</v>
          </cell>
        </row>
        <row r="85">
          <cell r="E85">
            <v>0</v>
          </cell>
        </row>
        <row r="86">
          <cell r="E86">
            <v>784</v>
          </cell>
        </row>
        <row r="88">
          <cell r="E88">
            <v>-6374.007218273997</v>
          </cell>
        </row>
        <row r="89">
          <cell r="E89">
            <v>286064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ROUND('[2]Presentación'!$E$9,0)</f>
        <v>280995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26">
        <f>ROUND('[2]Presentación'!$E$10,0)-1</f>
        <v>7265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8">
        <f>ROUND('[2]Presentación'!$E$18,0)</f>
        <v>-171586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-54850</v>
      </c>
      <c r="D16" s="19"/>
      <c r="E16" s="5"/>
      <c r="F16" s="5"/>
      <c r="G16" s="5"/>
    </row>
    <row r="17" spans="2:7" ht="15">
      <c r="B17" s="20" t="s">
        <v>7</v>
      </c>
      <c r="C17" s="18">
        <f>ROUND('[2]Presentación'!$E$32,0)</f>
        <v>1470</v>
      </c>
      <c r="D17" s="18"/>
      <c r="E17" s="5"/>
      <c r="F17" s="5"/>
      <c r="G17" s="5"/>
    </row>
    <row r="18" spans="2:7" ht="15">
      <c r="B18" s="20" t="s">
        <v>8</v>
      </c>
      <c r="C18" s="18">
        <f>ROUND('[2]Presentación'!$E$35,0)</f>
        <v>-56320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9">
        <f>ROUND('[2]Presentación'!$E$48,0)</f>
        <v>-164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-38190</v>
      </c>
      <c r="D23" s="19"/>
      <c r="E23" s="5"/>
      <c r="F23" s="5"/>
      <c r="G23" s="5"/>
    </row>
    <row r="24" spans="2:7" ht="15">
      <c r="B24" s="12" t="s">
        <v>3</v>
      </c>
      <c r="C24" s="18">
        <f>ROUND('[2]Presentación'!$E$53,0)</f>
        <v>-38190</v>
      </c>
      <c r="D24" s="18"/>
      <c r="E24" s="5"/>
      <c r="F24" s="5"/>
      <c r="G24" s="5"/>
    </row>
    <row r="25" spans="2:7" ht="15" hidden="1">
      <c r="B25" s="14" t="s">
        <v>4</v>
      </c>
      <c r="C25" s="21">
        <f>+'[2]Presentación'!$E$57</f>
        <v>0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23470</v>
      </c>
      <c r="D26" s="19"/>
      <c r="E26" s="18"/>
      <c r="F26" s="5"/>
      <c r="G26" s="5"/>
    </row>
    <row r="27" spans="2:7" ht="15">
      <c r="B27" s="5" t="s">
        <v>12</v>
      </c>
      <c r="C27" s="18">
        <f>ROUND('[2]Presentación'!$E$59,0)</f>
        <v>5611</v>
      </c>
      <c r="D27" s="18"/>
      <c r="E27" s="5"/>
      <c r="F27" s="5"/>
      <c r="G27" s="5"/>
    </row>
    <row r="28" spans="2:7" ht="15">
      <c r="B28" s="5" t="s">
        <v>13</v>
      </c>
      <c r="C28" s="18">
        <f>ROUND('[2]Presentación'!$E$71,0)</f>
        <v>-6454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f>ROUND(SUM('[2]Presentación'!$E$83:$E$86),0)</f>
        <v>-10556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12071</v>
      </c>
      <c r="D31" s="19"/>
      <c r="E31" s="5"/>
      <c r="F31" s="5"/>
      <c r="G31" s="5"/>
    </row>
    <row r="32" spans="2:7" ht="15">
      <c r="B32" s="12" t="s">
        <v>5</v>
      </c>
      <c r="C32" s="18">
        <f>ROUND('[2]Presentación'!$E$88,0)</f>
        <v>-6374</v>
      </c>
      <c r="D32" s="18"/>
      <c r="E32" s="5"/>
      <c r="F32" s="5"/>
      <c r="G32" s="5"/>
    </row>
    <row r="33" spans="2:7" ht="15.75" thickBot="1">
      <c r="B33" s="23" t="s">
        <v>16</v>
      </c>
      <c r="C33" s="24">
        <f>ROUND('[2]Presentación'!$E$89,0)</f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291761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zoomScaleSheetLayoutView="120" zoomScalePageLayoutView="0" workbookViewId="0" topLeftCell="A11">
      <selection activeCell="F27" sqref="F27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280995</v>
      </c>
    </row>
    <row r="11" spans="2:3" ht="15">
      <c r="B11" s="12" t="s">
        <v>40</v>
      </c>
      <c r="C11" s="26">
        <f>+'Flujo de caja libre consolidado'!C11</f>
        <v>7265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-171586</v>
      </c>
    </row>
    <row r="15" ht="15">
      <c r="C15" s="18"/>
    </row>
    <row r="16" spans="2:3" ht="15">
      <c r="B16" s="2" t="s">
        <v>2</v>
      </c>
      <c r="C16" s="19">
        <f>SUM(C17:C19)</f>
        <v>-54850</v>
      </c>
    </row>
    <row r="17" spans="2:3" ht="15">
      <c r="B17" s="20" t="s">
        <v>23</v>
      </c>
      <c r="C17" s="26">
        <f>+'Flujo de caja libre consolidado'!C17</f>
        <v>1470</v>
      </c>
    </row>
    <row r="18" spans="2:3" ht="15">
      <c r="B18" s="20" t="s">
        <v>24</v>
      </c>
      <c r="C18" s="26">
        <f>+'Flujo de caja libre consolidado'!C18</f>
        <v>-56320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-164</v>
      </c>
    </row>
    <row r="22" ht="15">
      <c r="C22" s="18"/>
    </row>
    <row r="23" spans="2:3" ht="15">
      <c r="B23" s="2" t="s">
        <v>26</v>
      </c>
      <c r="C23" s="19">
        <f>SUM(C24:C25)</f>
        <v>-38190</v>
      </c>
    </row>
    <row r="24" spans="2:3" ht="15">
      <c r="B24" s="12" t="s">
        <v>27</v>
      </c>
      <c r="C24" s="26">
        <f>+'Flujo de caja libre consolidado'!C24</f>
        <v>-38190</v>
      </c>
    </row>
    <row r="25" spans="2:3" ht="15" hidden="1">
      <c r="B25" s="14" t="s">
        <v>28</v>
      </c>
      <c r="C25" s="15">
        <f>+'Flujo de caja libre consolidado'!C25</f>
        <v>0</v>
      </c>
    </row>
    <row r="26" spans="2:3" ht="15">
      <c r="B26" s="2" t="s">
        <v>29</v>
      </c>
      <c r="C26" s="19">
        <f>+C10+C14+C16+C23+C11+C21</f>
        <v>23470</v>
      </c>
    </row>
    <row r="27" spans="2:3" ht="15">
      <c r="B27" s="5" t="s">
        <v>30</v>
      </c>
      <c r="C27" s="26">
        <f>+'Flujo de caja libre consolidado'!C27</f>
        <v>5611</v>
      </c>
    </row>
    <row r="28" spans="2:3" ht="15">
      <c r="B28" s="5" t="s">
        <v>31</v>
      </c>
      <c r="C28" s="26">
        <f>+'Flujo de caja libre consolidado'!C28</f>
        <v>-6454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-10556</v>
      </c>
    </row>
    <row r="31" spans="2:3" ht="15">
      <c r="B31" s="2" t="s">
        <v>33</v>
      </c>
      <c r="C31" s="19">
        <f>SUM(C26:C30)</f>
        <v>12071</v>
      </c>
    </row>
    <row r="32" spans="2:3" ht="15">
      <c r="B32" s="12" t="s">
        <v>34</v>
      </c>
      <c r="C32" s="26">
        <f>+'Flujo de caja libre consolidado'!C32</f>
        <v>-6374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291761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Blanca Nidia Gonzalez Granados</cp:lastModifiedBy>
  <cp:lastPrinted>2013-10-23T21:07:53Z</cp:lastPrinted>
  <dcterms:created xsi:type="dcterms:W3CDTF">2012-08-16T12:59:16Z</dcterms:created>
  <dcterms:modified xsi:type="dcterms:W3CDTF">2016-04-25T16:10:18Z</dcterms:modified>
  <cp:category/>
  <cp:version/>
  <cp:contentType/>
  <cp:contentStatus/>
</cp:coreProperties>
</file>